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440" windowHeight="9375"/>
  </bookViews>
  <sheets>
    <sheet name="Лист1" sheetId="1" r:id="rId1"/>
    <sheet name="Лист2" sheetId="2" r:id="rId2"/>
  </sheets>
  <definedNames>
    <definedName name="_xlnm.Print_Area" localSheetId="0">Лист1!$A$1:$J$80</definedName>
  </definedNames>
  <calcPr calcId="144525"/>
  <fileRecoveryPr autoRecover="0"/>
</workbook>
</file>

<file path=xl/calcChain.xml><?xml version="1.0" encoding="utf-8"?>
<calcChain xmlns="http://schemas.openxmlformats.org/spreadsheetml/2006/main">
  <c r="J24" i="1" l="1"/>
  <c r="J21" i="1" l="1"/>
  <c r="J8" i="1"/>
  <c r="J69" i="1" l="1"/>
  <c r="J51" i="1" l="1"/>
  <c r="J52" i="1"/>
  <c r="J53" i="1"/>
  <c r="J73" i="1" l="1"/>
  <c r="J55" i="1" l="1"/>
  <c r="J56" i="1"/>
  <c r="J57" i="1"/>
  <c r="J58" i="1"/>
  <c r="J59" i="1"/>
  <c r="J9" i="1"/>
  <c r="J10" i="1"/>
  <c r="J11" i="1"/>
  <c r="J12" i="1"/>
  <c r="J13" i="1"/>
  <c r="J14" i="1"/>
  <c r="J15" i="1"/>
  <c r="J16" i="1"/>
  <c r="J17" i="1"/>
  <c r="J18" i="1"/>
  <c r="J19" i="1"/>
  <c r="J20" i="1"/>
  <c r="J22" i="1"/>
  <c r="J23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4" i="1"/>
  <c r="J45" i="1"/>
  <c r="J46" i="1"/>
  <c r="J47" i="1"/>
  <c r="J48" i="1"/>
  <c r="J61" i="1"/>
  <c r="J63" i="1"/>
  <c r="J65" i="1"/>
  <c r="J66" i="1"/>
  <c r="J67" i="1"/>
  <c r="J70" i="1"/>
  <c r="J72" i="1"/>
  <c r="J74" i="1"/>
  <c r="J75" i="1"/>
  <c r="J76" i="1" l="1"/>
  <c r="G54" i="1"/>
  <c r="G62" i="1" l="1"/>
  <c r="G60" i="1"/>
  <c r="H76" i="1"/>
  <c r="G7" i="1"/>
  <c r="G50" i="1"/>
  <c r="G64" i="1"/>
  <c r="G68" i="1"/>
  <c r="G71" i="1"/>
  <c r="D76" i="1"/>
  <c r="G76" i="1" l="1"/>
</calcChain>
</file>

<file path=xl/sharedStrings.xml><?xml version="1.0" encoding="utf-8"?>
<sst xmlns="http://schemas.openxmlformats.org/spreadsheetml/2006/main" count="98" uniqueCount="97">
  <si>
    <t>Водосховища -річки</t>
  </si>
  <si>
    <t>Проектні данні</t>
  </si>
  <si>
    <t>Фактичні дані за звітний період</t>
  </si>
  <si>
    <t>Рівень,</t>
  </si>
  <si>
    <t>м</t>
  </si>
  <si>
    <t>Повний обсяг,</t>
  </si>
  <si>
    <r>
      <t>млн.м</t>
    </r>
    <r>
      <rPr>
        <vertAlign val="superscript"/>
        <sz val="10"/>
        <rFont val="Times New Roman"/>
        <family val="1"/>
        <charset val="204"/>
      </rPr>
      <t>3</t>
    </r>
  </si>
  <si>
    <t>Рівень,м</t>
  </si>
  <si>
    <r>
      <t>м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/с</t>
    </r>
  </si>
  <si>
    <t>Скид,</t>
  </si>
  <si>
    <t>Басейн р.Рось</t>
  </si>
  <si>
    <t>Блощинецьке</t>
  </si>
  <si>
    <t>Матюшанське</t>
  </si>
  <si>
    <t>ВАТ “Білоцерків сільрибгосп” №1</t>
  </si>
  <si>
    <t>ВАТ "Білоцерків сільрибгосп” № 2</t>
  </si>
  <si>
    <t>ВАТ “Білоцерків сільрибгосп” №4</t>
  </si>
  <si>
    <t>ВАТ “Білоцерків сільрибгосп” № 5</t>
  </si>
  <si>
    <t>ВАТ “Білоцерків сільрибгосп” №7</t>
  </si>
  <si>
    <t>ВАТ “Білоцерківський рибокомбінат “ №10</t>
  </si>
  <si>
    <t>Ксаверівське</t>
  </si>
  <si>
    <t>ВАТ “Білоцерківсільрибгосп” №12</t>
  </si>
  <si>
    <t>Галайківське</t>
  </si>
  <si>
    <r>
      <t>П</t>
    </r>
    <r>
      <rPr>
        <sz val="10"/>
        <rFont val="Symbol"/>
        <family val="1"/>
        <charset val="2"/>
      </rPr>
      <t>¢</t>
    </r>
    <r>
      <rPr>
        <sz val="10"/>
        <rFont val="Times New Roman"/>
        <family val="1"/>
        <charset val="204"/>
      </rPr>
      <t>ятигірське</t>
    </r>
  </si>
  <si>
    <t>Скибинецьке</t>
  </si>
  <si>
    <t>Тетіївське ІІ</t>
  </si>
  <si>
    <r>
      <t>Кам</t>
    </r>
    <r>
      <rPr>
        <sz val="10"/>
        <rFont val="Symbol"/>
        <family val="1"/>
        <charset val="2"/>
      </rPr>
      <t>¢</t>
    </r>
    <r>
      <rPr>
        <sz val="10"/>
        <rFont val="Times New Roman"/>
        <family val="1"/>
        <charset val="204"/>
      </rPr>
      <t>яногребельське</t>
    </r>
  </si>
  <si>
    <t>Пустоварівське (верхнє) №14</t>
  </si>
  <si>
    <t>Пустоварівське (нижнє) №15</t>
  </si>
  <si>
    <r>
      <t>Кам</t>
    </r>
    <r>
      <rPr>
        <sz val="10"/>
        <rFont val="Symbol"/>
        <family val="1"/>
        <charset val="2"/>
      </rPr>
      <t>¢</t>
    </r>
    <r>
      <rPr>
        <sz val="10"/>
        <rFont val="Times New Roman"/>
        <family val="1"/>
        <charset val="204"/>
      </rPr>
      <t>янське</t>
    </r>
  </si>
  <si>
    <t>Ковалівське</t>
  </si>
  <si>
    <t>Северинівське</t>
  </si>
  <si>
    <t>Лобачівське</t>
  </si>
  <si>
    <t>Шамраївське</t>
  </si>
  <si>
    <t>Дулицьке</t>
  </si>
  <si>
    <t>Чубинецьке</t>
  </si>
  <si>
    <t>Щербаківське</t>
  </si>
  <si>
    <t>Косівське</t>
  </si>
  <si>
    <t>Володарське</t>
  </si>
  <si>
    <t>Маслівське</t>
  </si>
  <si>
    <t>Зеленківське</t>
  </si>
  <si>
    <t>Карапишівське</t>
  </si>
  <si>
    <t>Дибинецьке</t>
  </si>
  <si>
    <t>Богуславське</t>
  </si>
  <si>
    <t>Брилівське</t>
  </si>
  <si>
    <t>Веселокутське</t>
  </si>
  <si>
    <t>Великоберезнянське</t>
  </si>
  <si>
    <t>Басейн р.Ірпінь</t>
  </si>
  <si>
    <t>Лісне</t>
  </si>
  <si>
    <t>Корніно</t>
  </si>
  <si>
    <t>Бучанське</t>
  </si>
  <si>
    <t>Фастівське</t>
  </si>
  <si>
    <t>В.Снітинське</t>
  </si>
  <si>
    <t>Басейн  р.Уж</t>
  </si>
  <si>
    <t>Димарське</t>
  </si>
  <si>
    <t>Басейн  р.Тетерів</t>
  </si>
  <si>
    <t>Олізарівське</t>
  </si>
  <si>
    <t>Гавронщинське</t>
  </si>
  <si>
    <t>Великокарашинське</t>
  </si>
  <si>
    <t>Новогребельське</t>
  </si>
  <si>
    <t>Басейн р.Перевод</t>
  </si>
  <si>
    <t>Гречаногребельське</t>
  </si>
  <si>
    <t>Оржицьке</t>
  </si>
  <si>
    <t>Басейн р.Супій</t>
  </si>
  <si>
    <t>Великий Супій</t>
  </si>
  <si>
    <t>Малий Супій №1</t>
  </si>
  <si>
    <t>Малий Супій №2</t>
  </si>
  <si>
    <t>Малий Супій №3 (Усівське)</t>
  </si>
  <si>
    <t>Всього по області:</t>
  </si>
  <si>
    <t>ВАТ "Білоцерківсільриб-госп" №10-А</t>
  </si>
  <si>
    <t>ВАТ "Білоцерківсільриб-госп" №11</t>
  </si>
  <si>
    <t>Білоцерківське верх</t>
  </si>
  <si>
    <t>Білоцерківське сер</t>
  </si>
  <si>
    <t>Білоцерківське ниж</t>
  </si>
  <si>
    <t>Басейн р.Гн.Тікич</t>
  </si>
  <si>
    <r>
      <t>Вільна ємкість млн.м</t>
    </r>
    <r>
      <rPr>
        <vertAlign val="superscript"/>
        <sz val="10"/>
        <rFont val="Times New Roman"/>
        <family val="1"/>
        <charset val="204"/>
      </rPr>
      <t>3</t>
    </r>
  </si>
  <si>
    <t>Басейн р.Здвиж</t>
  </si>
  <si>
    <t>Встановлений</t>
  </si>
  <si>
    <t xml:space="preserve"> рівень, м</t>
  </si>
  <si>
    <t>Саливонківське</t>
  </si>
  <si>
    <t xml:space="preserve">           </t>
  </si>
  <si>
    <t>%</t>
  </si>
  <si>
    <t xml:space="preserve"> наповнення</t>
  </si>
  <si>
    <t>Приплив</t>
  </si>
  <si>
    <t xml:space="preserve"> </t>
  </si>
  <si>
    <t xml:space="preserve">Водогосподарська обстановка  на   водосховищах   Київської області </t>
  </si>
  <si>
    <t xml:space="preserve">  </t>
  </si>
  <si>
    <t xml:space="preserve">         </t>
  </si>
  <si>
    <t>Тетіївське ІІІ нижнє</t>
  </si>
  <si>
    <t>Тетіївське  І  верхнє</t>
  </si>
  <si>
    <t>161,46 (БС)</t>
  </si>
  <si>
    <t>Заступник начальника БУВР середнього Дніпра</t>
  </si>
  <si>
    <t>Д.Д.Бугай</t>
  </si>
  <si>
    <t xml:space="preserve"> Шарківське *</t>
  </si>
  <si>
    <t>Кожанське *</t>
  </si>
  <si>
    <r>
      <rPr>
        <b/>
        <sz val="10"/>
        <rFont val="Arial Cyr"/>
        <charset val="204"/>
      </rPr>
      <t>Примітка:</t>
    </r>
    <r>
      <rPr>
        <sz val="10"/>
        <rFont val="Arial Cyr"/>
        <charset val="204"/>
      </rPr>
      <t xml:space="preserve"> </t>
    </r>
    <r>
      <rPr>
        <sz val="10"/>
        <rFont val="Calibri"/>
        <family val="2"/>
        <charset val="204"/>
      </rPr>
      <t>*</t>
    </r>
    <r>
      <rPr>
        <sz val="10"/>
        <rFont val="Arial Cyr"/>
        <charset val="204"/>
      </rPr>
      <t xml:space="preserve"> інформація відсутня </t>
    </r>
  </si>
  <si>
    <t>21.12.2022р.</t>
  </si>
  <si>
    <t>163,0,5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</si>
</sst>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г_р_н_._-;\-* #,##0.00\ _г_р_н_._-;_-* &quot;-&quot;??\ _г_р_н_._-;_-@_-"/>
    <numFmt numFmtId="165" formatCode="0.000"/>
    <numFmt numFmtId="166" formatCode="0.00;[Red]0.00"/>
    <numFmt numFmtId="167" formatCode="_-* #,##0.000\ _г_р_н_._-;\-* #,##0.000\ _г_р_н_._-;_-* &quot;-&quot;??\ _г_р_н_._-;_-@_-"/>
  </numFmts>
  <fonts count="13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Symbol"/>
      <family val="1"/>
      <charset val="2"/>
    </font>
    <font>
      <sz val="8"/>
      <name val="Arial Cyr"/>
      <charset val="204"/>
    </font>
    <font>
      <sz val="10"/>
      <color indexed="9"/>
      <name val="Arial Cyr"/>
      <charset val="204"/>
    </font>
    <font>
      <b/>
      <sz val="10"/>
      <name val="Arial Cyr"/>
      <charset val="204"/>
    </font>
    <font>
      <sz val="10"/>
      <color indexed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0">
    <xf numFmtId="0" fontId="0" fillId="0" borderId="0" xfId="0"/>
    <xf numFmtId="0" fontId="4" fillId="0" borderId="0" xfId="0" applyFont="1"/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2" fontId="2" fillId="0" borderId="1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 wrapText="1"/>
    </xf>
    <xf numFmtId="0" fontId="8" fillId="0" borderId="0" xfId="0" applyFont="1"/>
    <xf numFmtId="2" fontId="8" fillId="0" borderId="0" xfId="0" applyNumberFormat="1" applyFont="1"/>
    <xf numFmtId="0" fontId="1" fillId="0" borderId="0" xfId="0" applyFont="1"/>
    <xf numFmtId="0" fontId="9" fillId="0" borderId="0" xfId="0" applyFont="1"/>
    <xf numFmtId="1" fontId="8" fillId="0" borderId="0" xfId="0" applyNumberFormat="1" applyFont="1"/>
    <xf numFmtId="1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top" wrapText="1"/>
    </xf>
    <xf numFmtId="0" fontId="2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justify" vertical="top" wrapText="1"/>
    </xf>
    <xf numFmtId="2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10" fillId="0" borderId="1" xfId="0" applyFont="1" applyBorder="1" applyAlignment="1">
      <alignment horizontal="center" vertical="top" wrapText="1"/>
    </xf>
    <xf numFmtId="2" fontId="10" fillId="0" borderId="1" xfId="0" applyNumberFormat="1" applyFont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167" fontId="8" fillId="0" borderId="0" xfId="1" applyNumberFormat="1" applyFont="1"/>
    <xf numFmtId="1" fontId="3" fillId="0" borderId="1" xfId="0" applyNumberFormat="1" applyFont="1" applyBorder="1" applyAlignment="1">
      <alignment horizontal="center" vertical="top" wrapText="1"/>
    </xf>
    <xf numFmtId="0" fontId="0" fillId="2" borderId="0" xfId="0" applyFill="1"/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2" fontId="2" fillId="3" borderId="1" xfId="0" applyNumberFormat="1" applyFont="1" applyFill="1" applyBorder="1" applyAlignment="1">
      <alignment horizontal="center" vertical="top" wrapText="1"/>
    </xf>
    <xf numFmtId="0" fontId="8" fillId="3" borderId="0" xfId="0" applyFont="1" applyFill="1"/>
    <xf numFmtId="2" fontId="8" fillId="3" borderId="0" xfId="0" applyNumberFormat="1" applyFont="1" applyFill="1"/>
    <xf numFmtId="0" fontId="0" fillId="3" borderId="0" xfId="0" applyFill="1"/>
    <xf numFmtId="1" fontId="2" fillId="3" borderId="1" xfId="0" applyNumberFormat="1" applyFont="1" applyFill="1" applyBorder="1" applyAlignment="1">
      <alignment horizontal="center" vertical="top" wrapText="1"/>
    </xf>
    <xf numFmtId="2" fontId="9" fillId="0" borderId="0" xfId="0" applyNumberFormat="1" applyFont="1"/>
    <xf numFmtId="0" fontId="11" fillId="0" borderId="1" xfId="0" applyFont="1" applyFill="1" applyBorder="1" applyAlignment="1">
      <alignment vertical="top" wrapText="1"/>
    </xf>
    <xf numFmtId="0" fontId="0" fillId="0" borderId="0" xfId="0" applyFont="1"/>
    <xf numFmtId="1" fontId="2" fillId="0" borderId="1" xfId="0" applyNumberFormat="1" applyFont="1" applyBorder="1" applyAlignment="1">
      <alignment horizontal="center" vertical="top" wrapText="1"/>
    </xf>
    <xf numFmtId="2" fontId="2" fillId="4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2" fontId="3" fillId="4" borderId="1" xfId="0" applyNumberFormat="1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2" fontId="2" fillId="0" borderId="1" xfId="1" applyNumberFormat="1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1" fontId="0" fillId="0" borderId="0" xfId="0" applyNumberFormat="1"/>
    <xf numFmtId="0" fontId="8" fillId="0" borderId="0" xfId="0" applyFont="1" applyFill="1"/>
    <xf numFmtId="2" fontId="8" fillId="0" borderId="0" xfId="0" applyNumberFormat="1" applyFont="1" applyFill="1"/>
    <xf numFmtId="0" fontId="0" fillId="0" borderId="0" xfId="0" applyFill="1"/>
    <xf numFmtId="2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11" fillId="0" borderId="4" xfId="0" applyFont="1" applyFill="1" applyBorder="1" applyAlignment="1">
      <alignment horizontal="center" vertical="top" wrapText="1"/>
    </xf>
    <xf numFmtId="2" fontId="2" fillId="0" borderId="4" xfId="0" applyNumberFormat="1" applyFont="1" applyFill="1" applyBorder="1" applyAlignment="1">
      <alignment horizontal="center" vertical="top" wrapText="1"/>
    </xf>
    <xf numFmtId="1" fontId="2" fillId="3" borderId="4" xfId="0" applyNumberFormat="1" applyFont="1" applyFill="1" applyBorder="1" applyAlignment="1">
      <alignment horizontal="center" vertical="top" wrapText="1"/>
    </xf>
    <xf numFmtId="165" fontId="2" fillId="0" borderId="4" xfId="0" applyNumberFormat="1" applyFont="1" applyFill="1" applyBorder="1" applyAlignment="1">
      <alignment horizontal="center" vertical="top" wrapText="1"/>
    </xf>
    <xf numFmtId="0" fontId="9" fillId="0" borderId="0" xfId="0" applyFont="1" applyAlignment="1"/>
    <xf numFmtId="0" fontId="0" fillId="0" borderId="0" xfId="0" applyAlignment="1"/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0" fillId="0" borderId="0" xfId="0"/>
    <xf numFmtId="14" fontId="0" fillId="0" borderId="6" xfId="0" applyNumberForma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4"/>
  <sheetViews>
    <sheetView tabSelected="1" view="pageBreakPreview" zoomScaleSheetLayoutView="100" workbookViewId="0">
      <selection activeCell="L3" sqref="L3"/>
    </sheetView>
  </sheetViews>
  <sheetFormatPr defaultRowHeight="12.75" x14ac:dyDescent="0.2"/>
  <cols>
    <col min="1" max="1" width="2.85546875" customWidth="1"/>
    <col min="2" max="2" width="21.140625" customWidth="1"/>
    <col min="3" max="3" width="7.85546875" customWidth="1"/>
    <col min="4" max="4" width="8.28515625" customWidth="1"/>
    <col min="5" max="5" width="7.42578125" customWidth="1"/>
    <col min="6" max="6" width="12.28515625" customWidth="1"/>
    <col min="7" max="7" width="8.28515625" customWidth="1"/>
    <col min="8" max="8" width="8.85546875" customWidth="1"/>
    <col min="9" max="9" width="8.140625" customWidth="1"/>
    <col min="10" max="10" width="11" customWidth="1"/>
    <col min="11" max="12" width="9.140625" style="16"/>
  </cols>
  <sheetData>
    <row r="1" spans="1:20" ht="18.75" x14ac:dyDescent="0.3">
      <c r="A1" s="1"/>
      <c r="B1" s="1" t="s">
        <v>84</v>
      </c>
      <c r="K1"/>
      <c r="L1" s="14"/>
    </row>
    <row r="2" spans="1:20" x14ac:dyDescent="0.2">
      <c r="A2" s="83" t="s">
        <v>95</v>
      </c>
      <c r="B2" s="84"/>
      <c r="C2" s="84"/>
      <c r="D2" s="84"/>
      <c r="E2" s="84"/>
      <c r="F2" s="84"/>
      <c r="G2" s="84"/>
      <c r="H2" s="84"/>
      <c r="I2" s="84"/>
      <c r="J2" s="84"/>
      <c r="K2" s="14"/>
      <c r="L2" s="14"/>
    </row>
    <row r="3" spans="1:20" x14ac:dyDescent="0.2">
      <c r="A3" s="85"/>
      <c r="B3" s="8"/>
      <c r="C3" s="85" t="s">
        <v>1</v>
      </c>
      <c r="D3" s="85"/>
      <c r="E3" s="85" t="s">
        <v>2</v>
      </c>
      <c r="F3" s="85"/>
      <c r="G3" s="85"/>
      <c r="H3" s="85"/>
      <c r="I3" s="85"/>
      <c r="J3" s="85"/>
      <c r="K3" s="14"/>
      <c r="L3" s="14"/>
    </row>
    <row r="4" spans="1:20" ht="25.5" x14ac:dyDescent="0.2">
      <c r="A4" s="85"/>
      <c r="B4" s="88" t="s">
        <v>0</v>
      </c>
      <c r="C4" s="49" t="s">
        <v>3</v>
      </c>
      <c r="D4" s="9" t="s">
        <v>5</v>
      </c>
      <c r="E4" s="9" t="s">
        <v>76</v>
      </c>
      <c r="F4" s="86" t="s">
        <v>7</v>
      </c>
      <c r="G4" s="86" t="s">
        <v>74</v>
      </c>
      <c r="H4" s="9" t="s">
        <v>82</v>
      </c>
      <c r="I4" s="9" t="s">
        <v>9</v>
      </c>
      <c r="J4" s="9" t="s">
        <v>80</v>
      </c>
      <c r="K4" s="14"/>
      <c r="L4" s="14"/>
    </row>
    <row r="5" spans="1:20" ht="25.5" x14ac:dyDescent="0.2">
      <c r="A5" s="85"/>
      <c r="B5" s="89"/>
      <c r="C5" s="50" t="s">
        <v>4</v>
      </c>
      <c r="D5" s="10" t="s">
        <v>6</v>
      </c>
      <c r="E5" s="10" t="s">
        <v>77</v>
      </c>
      <c r="F5" s="87"/>
      <c r="G5" s="87"/>
      <c r="H5" s="10" t="s">
        <v>8</v>
      </c>
      <c r="I5" s="10" t="s">
        <v>8</v>
      </c>
      <c r="J5" s="10" t="s">
        <v>81</v>
      </c>
      <c r="K5" s="14"/>
      <c r="L5" s="14"/>
    </row>
    <row r="6" spans="1:20" x14ac:dyDescent="0.2">
      <c r="A6" s="2">
        <v>1</v>
      </c>
      <c r="B6" s="2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  <c r="J6" s="5">
        <v>10</v>
      </c>
      <c r="K6" s="14"/>
      <c r="L6" s="14"/>
    </row>
    <row r="7" spans="1:20" ht="14.25" customHeight="1" x14ac:dyDescent="0.2">
      <c r="A7" s="4"/>
      <c r="B7" s="3" t="s">
        <v>10</v>
      </c>
      <c r="C7" s="28"/>
      <c r="D7" s="28"/>
      <c r="E7" s="28"/>
      <c r="F7" s="28"/>
      <c r="G7" s="13">
        <f>SUM(G8:G49)</f>
        <v>11.341999999999999</v>
      </c>
      <c r="H7" s="28"/>
      <c r="I7" s="28"/>
      <c r="J7" s="28"/>
      <c r="K7" s="14"/>
      <c r="L7" s="14"/>
    </row>
    <row r="8" spans="1:20" ht="14.25" customHeight="1" x14ac:dyDescent="0.2">
      <c r="A8" s="2">
        <v>1</v>
      </c>
      <c r="B8" s="21" t="s">
        <v>70</v>
      </c>
      <c r="C8" s="7">
        <v>157.5</v>
      </c>
      <c r="D8" s="7">
        <v>16.96</v>
      </c>
      <c r="E8" s="7">
        <v>157.5</v>
      </c>
      <c r="F8" s="7">
        <v>157.63</v>
      </c>
      <c r="G8" s="7">
        <v>0</v>
      </c>
      <c r="H8" s="7">
        <v>6</v>
      </c>
      <c r="I8" s="7">
        <v>6</v>
      </c>
      <c r="J8" s="40">
        <f t="shared" ref="J8:J53" si="0">(D8-G8)/D8*100</f>
        <v>100</v>
      </c>
      <c r="K8" s="14"/>
      <c r="L8" s="31"/>
    </row>
    <row r="9" spans="1:20" ht="15" customHeight="1" x14ac:dyDescent="0.2">
      <c r="A9" s="2">
        <v>2</v>
      </c>
      <c r="B9" s="21" t="s">
        <v>71</v>
      </c>
      <c r="C9" s="7">
        <v>144.4</v>
      </c>
      <c r="D9" s="7">
        <v>2.42</v>
      </c>
      <c r="E9" s="7">
        <v>144.4</v>
      </c>
      <c r="F9" s="7">
        <v>144.4</v>
      </c>
      <c r="G9" s="7">
        <v>0</v>
      </c>
      <c r="H9" s="7">
        <v>6</v>
      </c>
      <c r="I9" s="7">
        <v>6</v>
      </c>
      <c r="J9" s="40">
        <f t="shared" si="0"/>
        <v>100</v>
      </c>
      <c r="K9" s="14"/>
      <c r="L9" s="18"/>
      <c r="M9" s="26"/>
    </row>
    <row r="10" spans="1:20" ht="14.25" customHeight="1" x14ac:dyDescent="0.2">
      <c r="A10" s="2">
        <v>3</v>
      </c>
      <c r="B10" s="21" t="s">
        <v>72</v>
      </c>
      <c r="C10" s="7">
        <v>142.75</v>
      </c>
      <c r="D10" s="7">
        <v>1.56</v>
      </c>
      <c r="E10" s="7">
        <v>142.75</v>
      </c>
      <c r="F10" s="7">
        <v>142.75</v>
      </c>
      <c r="G10" s="7">
        <v>0</v>
      </c>
      <c r="H10" s="7">
        <v>6</v>
      </c>
      <c r="I10" s="7">
        <v>6</v>
      </c>
      <c r="J10" s="40">
        <f t="shared" si="0"/>
        <v>100</v>
      </c>
      <c r="K10" s="14"/>
      <c r="L10" s="15"/>
    </row>
    <row r="11" spans="1:20" s="33" customFormat="1" ht="14.25" customHeight="1" x14ac:dyDescent="0.2">
      <c r="A11" s="34">
        <v>4</v>
      </c>
      <c r="B11" s="35" t="s">
        <v>11</v>
      </c>
      <c r="C11" s="36">
        <v>152.5</v>
      </c>
      <c r="D11" s="36">
        <v>1.42</v>
      </c>
      <c r="E11" s="36">
        <v>152.5</v>
      </c>
      <c r="F11" s="36">
        <v>150.55000000000001</v>
      </c>
      <c r="G11" s="36">
        <v>1.05</v>
      </c>
      <c r="H11" s="7">
        <v>0</v>
      </c>
      <c r="I11" s="7">
        <v>0</v>
      </c>
      <c r="J11" s="40">
        <f t="shared" si="0"/>
        <v>26.056338028169009</v>
      </c>
      <c r="K11" s="37"/>
      <c r="L11" s="38"/>
      <c r="M11" s="39"/>
      <c r="N11" s="39"/>
      <c r="O11" s="39"/>
      <c r="P11" s="39"/>
      <c r="Q11" s="39"/>
      <c r="R11" s="39"/>
      <c r="S11" s="39"/>
      <c r="T11" s="39"/>
    </row>
    <row r="12" spans="1:20" ht="14.25" customHeight="1" x14ac:dyDescent="0.2">
      <c r="A12" s="2">
        <v>5</v>
      </c>
      <c r="B12" s="21" t="s">
        <v>12</v>
      </c>
      <c r="C12" s="7">
        <v>160.1</v>
      </c>
      <c r="D12" s="7">
        <v>1.28</v>
      </c>
      <c r="E12" s="7">
        <v>160.1</v>
      </c>
      <c r="F12" s="36">
        <v>160.5</v>
      </c>
      <c r="G12" s="36">
        <v>0</v>
      </c>
      <c r="H12" s="7">
        <v>0.5</v>
      </c>
      <c r="I12" s="7">
        <v>0.5</v>
      </c>
      <c r="J12" s="40">
        <f t="shared" si="0"/>
        <v>100</v>
      </c>
      <c r="K12" s="14"/>
      <c r="L12" s="15"/>
    </row>
    <row r="13" spans="1:20" ht="26.25" customHeight="1" x14ac:dyDescent="0.2">
      <c r="A13" s="2">
        <v>6</v>
      </c>
      <c r="B13" s="21" t="s">
        <v>13</v>
      </c>
      <c r="C13" s="7">
        <v>159</v>
      </c>
      <c r="D13" s="7">
        <v>1.28</v>
      </c>
      <c r="E13" s="7">
        <v>159</v>
      </c>
      <c r="F13" s="7">
        <v>158.5</v>
      </c>
      <c r="G13" s="7">
        <v>0.46</v>
      </c>
      <c r="H13" s="36">
        <v>0.06</v>
      </c>
      <c r="I13" s="36">
        <v>0.06</v>
      </c>
      <c r="J13" s="40">
        <f t="shared" si="0"/>
        <v>64.0625</v>
      </c>
      <c r="K13" s="14"/>
      <c r="L13" s="15"/>
      <c r="N13" s="25"/>
    </row>
    <row r="14" spans="1:20" ht="26.25" customHeight="1" x14ac:dyDescent="0.2">
      <c r="A14" s="2">
        <v>7</v>
      </c>
      <c r="B14" s="21" t="s">
        <v>14</v>
      </c>
      <c r="C14" s="7">
        <v>158.30000000000001</v>
      </c>
      <c r="D14" s="7">
        <v>1.02</v>
      </c>
      <c r="E14" s="7">
        <v>158.30000000000001</v>
      </c>
      <c r="F14" s="7">
        <v>157.41</v>
      </c>
      <c r="G14" s="7">
        <v>0.55000000000000004</v>
      </c>
      <c r="H14" s="36">
        <v>7.0000000000000007E-2</v>
      </c>
      <c r="I14" s="36">
        <v>7.0000000000000007E-2</v>
      </c>
      <c r="J14" s="40">
        <f t="shared" si="0"/>
        <v>46.078431372549019</v>
      </c>
      <c r="K14" s="14"/>
      <c r="L14" s="15"/>
    </row>
    <row r="15" spans="1:20" ht="25.5" customHeight="1" x14ac:dyDescent="0.2">
      <c r="A15" s="2">
        <v>8</v>
      </c>
      <c r="B15" s="21" t="s">
        <v>15</v>
      </c>
      <c r="C15" s="7">
        <v>156.5</v>
      </c>
      <c r="D15" s="7">
        <v>1.36</v>
      </c>
      <c r="E15" s="7">
        <v>156.5</v>
      </c>
      <c r="F15" s="7">
        <v>155.78</v>
      </c>
      <c r="G15" s="7">
        <v>0.69</v>
      </c>
      <c r="H15" s="36">
        <v>0.09</v>
      </c>
      <c r="I15" s="36">
        <v>0.09</v>
      </c>
      <c r="J15" s="40">
        <f t="shared" si="0"/>
        <v>49.264705882352949</v>
      </c>
      <c r="K15" s="14"/>
      <c r="L15" s="15"/>
    </row>
    <row r="16" spans="1:20" ht="27.75" customHeight="1" x14ac:dyDescent="0.2">
      <c r="A16" s="2">
        <v>9</v>
      </c>
      <c r="B16" s="21" t="s">
        <v>16</v>
      </c>
      <c r="C16" s="7">
        <v>156.19999999999999</v>
      </c>
      <c r="D16" s="7">
        <v>1</v>
      </c>
      <c r="E16" s="7">
        <v>156.19999999999999</v>
      </c>
      <c r="F16" s="7">
        <v>155.9</v>
      </c>
      <c r="G16" s="7">
        <v>0.2</v>
      </c>
      <c r="H16" s="36">
        <v>0.09</v>
      </c>
      <c r="I16" s="36">
        <v>0.09</v>
      </c>
      <c r="J16" s="40">
        <f t="shared" si="0"/>
        <v>80</v>
      </c>
      <c r="K16" s="14"/>
      <c r="L16" s="15"/>
    </row>
    <row r="17" spans="1:12" ht="26.25" customHeight="1" x14ac:dyDescent="0.2">
      <c r="A17" s="2">
        <v>10</v>
      </c>
      <c r="B17" s="21" t="s">
        <v>17</v>
      </c>
      <c r="C17" s="7">
        <v>155.69999999999999</v>
      </c>
      <c r="D17" s="7">
        <v>1.21</v>
      </c>
      <c r="E17" s="7">
        <v>155.69999999999999</v>
      </c>
      <c r="F17" s="7">
        <v>154.78</v>
      </c>
      <c r="G17" s="7">
        <v>0.85</v>
      </c>
      <c r="H17" s="36">
        <v>0.01</v>
      </c>
      <c r="I17" s="36">
        <v>0.01</v>
      </c>
      <c r="J17" s="40">
        <f t="shared" si="0"/>
        <v>29.75206611570248</v>
      </c>
      <c r="K17" s="14"/>
      <c r="L17" s="15"/>
    </row>
    <row r="18" spans="1:12" ht="24.75" customHeight="1" x14ac:dyDescent="0.2">
      <c r="A18" s="2">
        <v>11</v>
      </c>
      <c r="B18" s="21" t="s">
        <v>18</v>
      </c>
      <c r="C18" s="7">
        <v>154.19999999999999</v>
      </c>
      <c r="D18" s="7">
        <v>1.02</v>
      </c>
      <c r="E18" s="7">
        <v>154.19999999999999</v>
      </c>
      <c r="F18" s="7">
        <v>153.9</v>
      </c>
      <c r="G18" s="7">
        <v>0.17</v>
      </c>
      <c r="H18" s="36">
        <v>0.11</v>
      </c>
      <c r="I18" s="36">
        <v>0.11</v>
      </c>
      <c r="J18" s="40">
        <f t="shared" si="0"/>
        <v>83.333333333333329</v>
      </c>
      <c r="K18" s="14"/>
      <c r="L18" s="15"/>
    </row>
    <row r="19" spans="1:12" ht="13.5" customHeight="1" x14ac:dyDescent="0.2">
      <c r="A19" s="54">
        <v>12</v>
      </c>
      <c r="B19" s="42" t="s">
        <v>78</v>
      </c>
      <c r="C19" s="11">
        <v>168.8</v>
      </c>
      <c r="D19" s="11">
        <v>4.8</v>
      </c>
      <c r="E19" s="11">
        <v>168.8</v>
      </c>
      <c r="F19" s="11">
        <v>168.76</v>
      </c>
      <c r="G19" s="55">
        <v>0.09</v>
      </c>
      <c r="H19" s="77">
        <v>0</v>
      </c>
      <c r="I19" s="77">
        <v>0</v>
      </c>
      <c r="J19" s="40">
        <f t="shared" si="0"/>
        <v>98.125</v>
      </c>
      <c r="K19" s="14"/>
      <c r="L19" s="15"/>
    </row>
    <row r="20" spans="1:12" ht="14.25" customHeight="1" x14ac:dyDescent="0.2">
      <c r="A20" s="54">
        <v>13</v>
      </c>
      <c r="B20" s="42" t="s">
        <v>19</v>
      </c>
      <c r="C20" s="11">
        <v>174.5</v>
      </c>
      <c r="D20" s="11">
        <v>1.1000000000000001</v>
      </c>
      <c r="E20" s="11">
        <v>174.5</v>
      </c>
      <c r="F20" s="11">
        <v>173.74</v>
      </c>
      <c r="G20" s="61">
        <v>0.59199999999999997</v>
      </c>
      <c r="H20" s="77">
        <v>0</v>
      </c>
      <c r="I20" s="77">
        <v>0</v>
      </c>
      <c r="J20" s="40">
        <f t="shared" si="0"/>
        <v>46.181818181818187</v>
      </c>
      <c r="K20" s="14"/>
      <c r="L20" s="15"/>
    </row>
    <row r="21" spans="1:12" ht="27" customHeight="1" x14ac:dyDescent="0.2">
      <c r="A21" s="73">
        <v>14</v>
      </c>
      <c r="B21" s="74" t="s">
        <v>68</v>
      </c>
      <c r="C21" s="72">
        <v>158.80000000000001</v>
      </c>
      <c r="D21" s="72">
        <v>3.64</v>
      </c>
      <c r="E21" s="75">
        <v>158.80000000000001</v>
      </c>
      <c r="F21" s="75">
        <v>158.80000000000001</v>
      </c>
      <c r="G21" s="75">
        <v>0</v>
      </c>
      <c r="H21" s="77">
        <v>2E-3</v>
      </c>
      <c r="I21" s="77">
        <v>2E-3</v>
      </c>
      <c r="J21" s="76">
        <f t="shared" si="0"/>
        <v>100</v>
      </c>
      <c r="K21" s="14"/>
      <c r="L21" s="15"/>
    </row>
    <row r="22" spans="1:12" ht="38.450000000000003" customHeight="1" x14ac:dyDescent="0.2">
      <c r="A22" s="73">
        <v>15</v>
      </c>
      <c r="B22" s="42" t="s">
        <v>69</v>
      </c>
      <c r="C22" s="72">
        <v>159</v>
      </c>
      <c r="D22" s="72">
        <v>1.02</v>
      </c>
      <c r="E22" s="72">
        <v>159</v>
      </c>
      <c r="F22" s="72">
        <v>159</v>
      </c>
      <c r="G22" s="72">
        <v>0</v>
      </c>
      <c r="H22" s="77">
        <v>2E-3</v>
      </c>
      <c r="I22" s="77">
        <v>2E-3</v>
      </c>
      <c r="J22" s="40">
        <f t="shared" si="0"/>
        <v>100</v>
      </c>
      <c r="K22" s="14"/>
      <c r="L22" s="15"/>
    </row>
    <row r="23" spans="1:12" ht="40.5" customHeight="1" x14ac:dyDescent="0.2">
      <c r="A23" s="54">
        <v>16</v>
      </c>
      <c r="B23" s="42" t="s">
        <v>20</v>
      </c>
      <c r="C23" s="11">
        <v>160.5</v>
      </c>
      <c r="D23" s="11">
        <v>1.37</v>
      </c>
      <c r="E23" s="11">
        <v>160.5</v>
      </c>
      <c r="F23" s="11">
        <v>160.5</v>
      </c>
      <c r="G23" s="60">
        <v>0</v>
      </c>
      <c r="H23" s="77">
        <v>2E-3</v>
      </c>
      <c r="I23" s="77">
        <v>2E-3</v>
      </c>
      <c r="J23" s="40">
        <f t="shared" si="0"/>
        <v>100</v>
      </c>
      <c r="K23" s="14"/>
      <c r="L23" s="15"/>
    </row>
    <row r="24" spans="1:12" ht="16.5" customHeight="1" x14ac:dyDescent="0.2">
      <c r="A24" s="2">
        <v>17</v>
      </c>
      <c r="B24" s="21" t="s">
        <v>21</v>
      </c>
      <c r="C24" s="7">
        <v>185.5</v>
      </c>
      <c r="D24" s="7">
        <v>1.83</v>
      </c>
      <c r="E24" s="7">
        <v>185.5</v>
      </c>
      <c r="F24" s="7">
        <v>185.5</v>
      </c>
      <c r="G24" s="36">
        <v>0</v>
      </c>
      <c r="H24" s="36">
        <v>0.03</v>
      </c>
      <c r="I24" s="36">
        <v>0.03</v>
      </c>
      <c r="J24" s="40">
        <f>(D24-G24)/D24*100</f>
        <v>100</v>
      </c>
      <c r="K24" s="14"/>
      <c r="L24" s="15"/>
    </row>
    <row r="25" spans="1:12" ht="14.25" customHeight="1" x14ac:dyDescent="0.2">
      <c r="A25" s="2">
        <v>18</v>
      </c>
      <c r="B25" s="21" t="s">
        <v>22</v>
      </c>
      <c r="C25" s="7">
        <v>189.5</v>
      </c>
      <c r="D25" s="7">
        <v>1.19</v>
      </c>
      <c r="E25" s="7">
        <v>189.5</v>
      </c>
      <c r="F25" s="36">
        <v>189.45</v>
      </c>
      <c r="G25" s="36">
        <v>0.03</v>
      </c>
      <c r="H25" s="36">
        <v>0.03</v>
      </c>
      <c r="I25" s="36">
        <v>0.03</v>
      </c>
      <c r="J25" s="40">
        <f t="shared" si="0"/>
        <v>97.47899159663865</v>
      </c>
      <c r="K25" s="14"/>
      <c r="L25" s="15"/>
    </row>
    <row r="26" spans="1:12" ht="15" customHeight="1" x14ac:dyDescent="0.2">
      <c r="A26" s="2">
        <v>19</v>
      </c>
      <c r="B26" s="21" t="s">
        <v>23</v>
      </c>
      <c r="C26" s="7">
        <v>174.03</v>
      </c>
      <c r="D26" s="7">
        <v>1.03</v>
      </c>
      <c r="E26" s="7">
        <v>174.03</v>
      </c>
      <c r="F26" s="7">
        <v>173.95</v>
      </c>
      <c r="G26" s="7">
        <v>0.08</v>
      </c>
      <c r="H26" s="51">
        <v>0.14000000000000001</v>
      </c>
      <c r="I26" s="51">
        <v>0.14000000000000001</v>
      </c>
      <c r="J26" s="40">
        <f t="shared" si="0"/>
        <v>92.233009708737868</v>
      </c>
      <c r="K26" s="14"/>
      <c r="L26" s="15"/>
    </row>
    <row r="27" spans="1:12" ht="14.25" customHeight="1" x14ac:dyDescent="0.2">
      <c r="A27" s="2">
        <v>20</v>
      </c>
      <c r="B27" s="21" t="s">
        <v>88</v>
      </c>
      <c r="C27" s="7">
        <v>182.5</v>
      </c>
      <c r="D27" s="7">
        <v>3.93</v>
      </c>
      <c r="E27" s="7">
        <v>182.5</v>
      </c>
      <c r="F27" s="56">
        <v>182.51</v>
      </c>
      <c r="G27" s="7">
        <v>0</v>
      </c>
      <c r="H27" s="7">
        <v>0.1</v>
      </c>
      <c r="I27" s="7">
        <v>0.1</v>
      </c>
      <c r="J27" s="40">
        <f t="shared" si="0"/>
        <v>100</v>
      </c>
      <c r="K27" s="14"/>
      <c r="L27" s="15"/>
    </row>
    <row r="28" spans="1:12" ht="15" customHeight="1" x14ac:dyDescent="0.2">
      <c r="A28" s="2">
        <v>21</v>
      </c>
      <c r="B28" s="21" t="s">
        <v>24</v>
      </c>
      <c r="C28" s="7">
        <v>192.5</v>
      </c>
      <c r="D28" s="7">
        <v>1.07</v>
      </c>
      <c r="E28" s="7">
        <v>192.5</v>
      </c>
      <c r="F28" s="7">
        <v>191.05</v>
      </c>
      <c r="G28" s="45">
        <v>0.86</v>
      </c>
      <c r="H28" s="36">
        <v>0.02</v>
      </c>
      <c r="I28" s="36">
        <v>0.02</v>
      </c>
      <c r="J28" s="40">
        <f t="shared" si="0"/>
        <v>19.626168224299072</v>
      </c>
      <c r="K28" s="14"/>
      <c r="L28" s="15"/>
    </row>
    <row r="29" spans="1:12" ht="15" customHeight="1" x14ac:dyDescent="0.2">
      <c r="A29" s="2">
        <v>22</v>
      </c>
      <c r="B29" s="21" t="s">
        <v>87</v>
      </c>
      <c r="C29" s="7">
        <v>179.1</v>
      </c>
      <c r="D29" s="7">
        <v>1.75</v>
      </c>
      <c r="E29" s="7">
        <v>179.1</v>
      </c>
      <c r="F29" s="7">
        <v>179.14</v>
      </c>
      <c r="G29" s="7">
        <v>0</v>
      </c>
      <c r="H29" s="36">
        <v>0.16</v>
      </c>
      <c r="I29" s="36">
        <v>0.16</v>
      </c>
      <c r="J29" s="40">
        <f t="shared" si="0"/>
        <v>100</v>
      </c>
      <c r="K29" s="14"/>
      <c r="L29" s="15"/>
    </row>
    <row r="30" spans="1:12" ht="18" customHeight="1" x14ac:dyDescent="0.2">
      <c r="A30" s="2">
        <v>23</v>
      </c>
      <c r="B30" s="21" t="s">
        <v>25</v>
      </c>
      <c r="C30" s="7">
        <v>182.5</v>
      </c>
      <c r="D30" s="7">
        <v>1.08</v>
      </c>
      <c r="E30" s="7">
        <v>182.5</v>
      </c>
      <c r="F30" s="7">
        <v>182</v>
      </c>
      <c r="G30" s="7">
        <v>0.33</v>
      </c>
      <c r="H30" s="7">
        <v>0.02</v>
      </c>
      <c r="I30" s="7">
        <v>0.02</v>
      </c>
      <c r="J30" s="40">
        <f t="shared" si="0"/>
        <v>69.444444444444443</v>
      </c>
      <c r="K30" s="14"/>
      <c r="L30" s="15"/>
    </row>
    <row r="31" spans="1:12" ht="28.5" customHeight="1" x14ac:dyDescent="0.2">
      <c r="A31" s="2">
        <v>24</v>
      </c>
      <c r="B31" s="21" t="s">
        <v>26</v>
      </c>
      <c r="C31" s="7">
        <v>177</v>
      </c>
      <c r="D31" s="7">
        <v>1.41</v>
      </c>
      <c r="E31" s="7">
        <v>177</v>
      </c>
      <c r="F31" s="7">
        <v>176.8</v>
      </c>
      <c r="G31" s="7">
        <v>0.13</v>
      </c>
      <c r="H31" s="7">
        <v>0.02</v>
      </c>
      <c r="I31" s="7">
        <v>0.02</v>
      </c>
      <c r="J31" s="40">
        <f t="shared" si="0"/>
        <v>90.78014184397162</v>
      </c>
      <c r="K31" s="14"/>
      <c r="L31" s="15"/>
    </row>
    <row r="32" spans="1:12" ht="27.75" customHeight="1" x14ac:dyDescent="0.2">
      <c r="A32" s="2">
        <v>25</v>
      </c>
      <c r="B32" s="21" t="s">
        <v>27</v>
      </c>
      <c r="C32" s="7">
        <v>175.25</v>
      </c>
      <c r="D32" s="7">
        <v>1.17</v>
      </c>
      <c r="E32" s="7">
        <v>175.25</v>
      </c>
      <c r="F32" s="7">
        <v>174.2</v>
      </c>
      <c r="G32" s="7">
        <v>0.59</v>
      </c>
      <c r="H32" s="7">
        <v>0.02</v>
      </c>
      <c r="I32" s="7">
        <v>0.02</v>
      </c>
      <c r="J32" s="40">
        <f t="shared" si="0"/>
        <v>49.572649572649574</v>
      </c>
      <c r="K32" s="14"/>
      <c r="L32" s="15"/>
    </row>
    <row r="33" spans="1:13" ht="14.25" customHeight="1" x14ac:dyDescent="0.2">
      <c r="A33" s="2">
        <v>26</v>
      </c>
      <c r="B33" s="21" t="s">
        <v>28</v>
      </c>
      <c r="C33" s="7">
        <v>161.46</v>
      </c>
      <c r="D33" s="7">
        <v>2.6</v>
      </c>
      <c r="E33" s="7" t="s">
        <v>89</v>
      </c>
      <c r="F33" s="7">
        <v>160.36000000000001</v>
      </c>
      <c r="G33" s="7">
        <v>1.97</v>
      </c>
      <c r="H33" s="7">
        <v>0</v>
      </c>
      <c r="I33" s="7">
        <v>0</v>
      </c>
      <c r="J33" s="40">
        <f t="shared" si="0"/>
        <v>24.230769230769234</v>
      </c>
      <c r="K33" s="14"/>
      <c r="L33" s="15"/>
    </row>
    <row r="34" spans="1:13" ht="13.5" customHeight="1" x14ac:dyDescent="0.2">
      <c r="A34" s="2">
        <v>27</v>
      </c>
      <c r="B34" s="21" t="s">
        <v>29</v>
      </c>
      <c r="C34" s="7">
        <v>97.97</v>
      </c>
      <c r="D34" s="7">
        <v>2.5</v>
      </c>
      <c r="E34" s="7">
        <v>97.97</v>
      </c>
      <c r="F34" s="7">
        <v>97.95</v>
      </c>
      <c r="G34" s="7">
        <v>0.02</v>
      </c>
      <c r="H34" s="7">
        <v>0</v>
      </c>
      <c r="I34" s="7">
        <v>0</v>
      </c>
      <c r="J34" s="40">
        <f t="shared" si="0"/>
        <v>99.2</v>
      </c>
      <c r="K34" s="14"/>
      <c r="L34" s="15"/>
    </row>
    <row r="35" spans="1:13" ht="13.5" customHeight="1" x14ac:dyDescent="0.2">
      <c r="A35" s="2">
        <v>28</v>
      </c>
      <c r="B35" s="21" t="s">
        <v>30</v>
      </c>
      <c r="C35" s="7">
        <v>160</v>
      </c>
      <c r="D35" s="7">
        <v>1.45</v>
      </c>
      <c r="E35" s="7">
        <v>160</v>
      </c>
      <c r="F35" s="7">
        <v>158.69999999999999</v>
      </c>
      <c r="G35" s="7">
        <v>0.94</v>
      </c>
      <c r="H35" s="36">
        <v>0</v>
      </c>
      <c r="I35" s="7">
        <v>0</v>
      </c>
      <c r="J35" s="40">
        <f t="shared" si="0"/>
        <v>35.172413793103452</v>
      </c>
      <c r="K35" s="14"/>
      <c r="L35" s="15"/>
    </row>
    <row r="36" spans="1:13" s="39" customFormat="1" ht="13.5" customHeight="1" x14ac:dyDescent="0.2">
      <c r="A36" s="34">
        <v>29</v>
      </c>
      <c r="B36" s="35" t="s">
        <v>31</v>
      </c>
      <c r="C36" s="36">
        <v>180.6</v>
      </c>
      <c r="D36" s="36">
        <v>1.02</v>
      </c>
      <c r="E36" s="36">
        <v>180.6</v>
      </c>
      <c r="F36" s="36">
        <v>180.2</v>
      </c>
      <c r="G36" s="36">
        <v>0.26</v>
      </c>
      <c r="H36" s="36">
        <v>0.04</v>
      </c>
      <c r="I36" s="36">
        <v>0.04</v>
      </c>
      <c r="J36" s="40">
        <f t="shared" si="0"/>
        <v>74.509803921568633</v>
      </c>
      <c r="K36" s="37"/>
      <c r="L36" s="38"/>
    </row>
    <row r="37" spans="1:13" ht="13.5" customHeight="1" x14ac:dyDescent="0.2">
      <c r="A37" s="2">
        <v>30</v>
      </c>
      <c r="B37" s="21" t="s">
        <v>32</v>
      </c>
      <c r="C37" s="7">
        <v>163</v>
      </c>
      <c r="D37" s="7">
        <v>2.5</v>
      </c>
      <c r="E37" s="7">
        <v>163</v>
      </c>
      <c r="F37" s="36" t="s">
        <v>96</v>
      </c>
      <c r="G37" s="36">
        <v>0</v>
      </c>
      <c r="H37" s="7">
        <v>0.5</v>
      </c>
      <c r="I37" s="7">
        <v>0.5</v>
      </c>
      <c r="J37" s="40">
        <f t="shared" si="0"/>
        <v>100</v>
      </c>
      <c r="K37" s="14"/>
      <c r="L37" s="38"/>
    </row>
    <row r="38" spans="1:13" ht="14.25" customHeight="1" x14ac:dyDescent="0.2">
      <c r="A38" s="69">
        <v>31</v>
      </c>
      <c r="B38" s="21" t="s">
        <v>33</v>
      </c>
      <c r="C38" s="68">
        <v>169</v>
      </c>
      <c r="D38" s="68">
        <v>1.2</v>
      </c>
      <c r="E38" s="68">
        <v>169</v>
      </c>
      <c r="F38" s="68">
        <v>169</v>
      </c>
      <c r="G38" s="68">
        <v>0</v>
      </c>
      <c r="H38" s="7">
        <v>0.4</v>
      </c>
      <c r="I38" s="7">
        <v>0.4</v>
      </c>
      <c r="J38" s="19">
        <f t="shared" si="0"/>
        <v>100</v>
      </c>
      <c r="K38" s="14"/>
      <c r="L38" s="15"/>
    </row>
    <row r="39" spans="1:13" ht="14.25" customHeight="1" x14ac:dyDescent="0.2">
      <c r="A39" s="2">
        <v>32</v>
      </c>
      <c r="B39" s="21" t="s">
        <v>34</v>
      </c>
      <c r="C39" s="7">
        <v>173</v>
      </c>
      <c r="D39" s="7">
        <v>1.1299999999999999</v>
      </c>
      <c r="E39" s="7">
        <v>173</v>
      </c>
      <c r="F39" s="7">
        <v>173.01</v>
      </c>
      <c r="G39" s="7">
        <v>0</v>
      </c>
      <c r="H39" s="7">
        <v>0.3</v>
      </c>
      <c r="I39" s="7">
        <v>0.3</v>
      </c>
      <c r="J39" s="40">
        <f t="shared" si="0"/>
        <v>100</v>
      </c>
      <c r="K39" s="14"/>
      <c r="L39" s="38"/>
    </row>
    <row r="40" spans="1:13" x14ac:dyDescent="0.2">
      <c r="A40" s="2">
        <v>33</v>
      </c>
      <c r="B40" s="21" t="s">
        <v>35</v>
      </c>
      <c r="C40" s="7">
        <v>164</v>
      </c>
      <c r="D40" s="7">
        <v>1.5</v>
      </c>
      <c r="E40" s="7">
        <v>164</v>
      </c>
      <c r="F40" s="7">
        <v>163.97</v>
      </c>
      <c r="G40" s="36">
        <v>7.0000000000000007E-2</v>
      </c>
      <c r="H40" s="7">
        <v>2</v>
      </c>
      <c r="I40" s="7">
        <v>2</v>
      </c>
      <c r="J40" s="40">
        <f t="shared" si="0"/>
        <v>95.333333333333329</v>
      </c>
      <c r="K40" s="14"/>
      <c r="L40" s="15"/>
    </row>
    <row r="41" spans="1:13" ht="14.25" customHeight="1" x14ac:dyDescent="0.2">
      <c r="A41" s="2">
        <v>34</v>
      </c>
      <c r="B41" s="21" t="s">
        <v>36</v>
      </c>
      <c r="C41" s="7">
        <v>177</v>
      </c>
      <c r="D41" s="7">
        <v>8.24</v>
      </c>
      <c r="E41" s="7">
        <v>177</v>
      </c>
      <c r="F41" s="7">
        <v>177.01</v>
      </c>
      <c r="G41" s="36">
        <v>0</v>
      </c>
      <c r="H41" s="7">
        <v>1.1399999999999999</v>
      </c>
      <c r="I41" s="7">
        <v>1.1399999999999999</v>
      </c>
      <c r="J41" s="40">
        <f t="shared" si="0"/>
        <v>100</v>
      </c>
      <c r="K41" s="14"/>
      <c r="L41" s="15"/>
    </row>
    <row r="42" spans="1:13" ht="14.25" customHeight="1" x14ac:dyDescent="0.2">
      <c r="A42" s="2">
        <v>35</v>
      </c>
      <c r="B42" s="21" t="s">
        <v>37</v>
      </c>
      <c r="C42" s="7">
        <v>167.5</v>
      </c>
      <c r="D42" s="7">
        <v>3.44</v>
      </c>
      <c r="E42" s="7">
        <v>167.5</v>
      </c>
      <c r="F42" s="7">
        <v>167.52</v>
      </c>
      <c r="G42" s="7">
        <v>0</v>
      </c>
      <c r="H42" s="7">
        <v>1.6</v>
      </c>
      <c r="I42" s="7">
        <v>1.6</v>
      </c>
      <c r="J42" s="40">
        <f t="shared" si="0"/>
        <v>100</v>
      </c>
      <c r="K42" s="14"/>
      <c r="L42" s="15"/>
    </row>
    <row r="43" spans="1:13" s="67" customFormat="1" ht="12" customHeight="1" x14ac:dyDescent="0.2">
      <c r="A43" s="70">
        <v>36</v>
      </c>
      <c r="B43" s="21" t="s">
        <v>93</v>
      </c>
      <c r="C43" s="71">
        <v>182.6</v>
      </c>
      <c r="D43" s="71">
        <v>1.7</v>
      </c>
      <c r="E43" s="71">
        <v>182.6</v>
      </c>
      <c r="F43" s="71"/>
      <c r="G43" s="71"/>
      <c r="H43" s="71"/>
      <c r="I43" s="71"/>
      <c r="J43" s="19"/>
      <c r="K43" s="65"/>
      <c r="L43" s="66"/>
    </row>
    <row r="44" spans="1:13" ht="15" customHeight="1" x14ac:dyDescent="0.2">
      <c r="A44" s="54">
        <v>37</v>
      </c>
      <c r="B44" s="21" t="s">
        <v>38</v>
      </c>
      <c r="C44" s="11">
        <v>97.2</v>
      </c>
      <c r="D44" s="11">
        <v>1.66</v>
      </c>
      <c r="E44" s="11">
        <v>97.2</v>
      </c>
      <c r="F44" s="59">
        <v>97.2</v>
      </c>
      <c r="G44" s="58">
        <v>0</v>
      </c>
      <c r="H44" s="36">
        <v>9.0999999999999998E-2</v>
      </c>
      <c r="I44" s="36">
        <v>9.0999999999999998E-2</v>
      </c>
      <c r="J44" s="40">
        <f t="shared" si="0"/>
        <v>100</v>
      </c>
      <c r="K44" s="14"/>
      <c r="L44" s="15"/>
    </row>
    <row r="45" spans="1:13" ht="13.5" customHeight="1" x14ac:dyDescent="0.2">
      <c r="A45" s="54">
        <v>38</v>
      </c>
      <c r="B45" s="42" t="s">
        <v>39</v>
      </c>
      <c r="C45" s="11">
        <v>130.94999999999999</v>
      </c>
      <c r="D45" s="11">
        <v>1.08</v>
      </c>
      <c r="E45" s="11">
        <v>130.94999999999999</v>
      </c>
      <c r="F45" s="11">
        <v>126.95</v>
      </c>
      <c r="G45" s="63">
        <v>1.08</v>
      </c>
      <c r="H45" s="36">
        <v>1E-3</v>
      </c>
      <c r="I45" s="36">
        <v>1E-3</v>
      </c>
      <c r="J45" s="40">
        <f t="shared" si="0"/>
        <v>0</v>
      </c>
      <c r="K45" s="14"/>
      <c r="L45" s="15"/>
    </row>
    <row r="46" spans="1:13" ht="14.25" customHeight="1" x14ac:dyDescent="0.2">
      <c r="A46" s="54">
        <v>39</v>
      </c>
      <c r="B46" s="42" t="s">
        <v>40</v>
      </c>
      <c r="C46" s="11">
        <v>139.19999999999999</v>
      </c>
      <c r="D46" s="11">
        <v>2.16</v>
      </c>
      <c r="E46" s="11">
        <v>139.19999999999999</v>
      </c>
      <c r="F46" s="53">
        <v>139.19999999999999</v>
      </c>
      <c r="G46" s="62">
        <v>0</v>
      </c>
      <c r="H46" s="77">
        <v>2E-3</v>
      </c>
      <c r="I46" s="77">
        <v>2E-3</v>
      </c>
      <c r="J46" s="40">
        <f t="shared" si="0"/>
        <v>100</v>
      </c>
      <c r="K46" s="14"/>
      <c r="L46" s="15"/>
      <c r="M46" t="s">
        <v>79</v>
      </c>
    </row>
    <row r="47" spans="1:13" ht="15" customHeight="1" x14ac:dyDescent="0.2">
      <c r="A47" s="2">
        <v>40</v>
      </c>
      <c r="B47" s="21" t="s">
        <v>41</v>
      </c>
      <c r="C47" s="7">
        <v>131.6</v>
      </c>
      <c r="D47" s="7">
        <v>3.27</v>
      </c>
      <c r="E47" s="7">
        <v>131.6</v>
      </c>
      <c r="F47" s="45">
        <v>131.51</v>
      </c>
      <c r="G47" s="45">
        <v>0.28999999999999998</v>
      </c>
      <c r="H47" s="45">
        <v>7.3</v>
      </c>
      <c r="I47" s="45">
        <v>7.3</v>
      </c>
      <c r="J47" s="40">
        <f t="shared" si="0"/>
        <v>91.131498470948017</v>
      </c>
      <c r="K47" s="14"/>
      <c r="L47" s="15"/>
    </row>
    <row r="48" spans="1:13" ht="13.5" customHeight="1" x14ac:dyDescent="0.2">
      <c r="A48" s="2">
        <v>41</v>
      </c>
      <c r="B48" s="21" t="s">
        <v>42</v>
      </c>
      <c r="C48" s="7">
        <v>127.4</v>
      </c>
      <c r="D48" s="7">
        <v>1.75</v>
      </c>
      <c r="E48" s="7">
        <v>127.4</v>
      </c>
      <c r="F48" s="36">
        <v>127.34</v>
      </c>
      <c r="G48" s="45">
        <v>0.04</v>
      </c>
      <c r="H48" s="45">
        <v>9.24</v>
      </c>
      <c r="I48" s="45">
        <v>9.24</v>
      </c>
      <c r="J48" s="40">
        <f t="shared" si="0"/>
        <v>97.714285714285708</v>
      </c>
      <c r="K48" s="14"/>
      <c r="L48" s="15"/>
    </row>
    <row r="49" spans="1:16" ht="13.5" customHeight="1" x14ac:dyDescent="0.2">
      <c r="A49" s="70">
        <v>42</v>
      </c>
      <c r="B49" s="21" t="s">
        <v>92</v>
      </c>
      <c r="C49" s="71">
        <v>144.5</v>
      </c>
      <c r="D49" s="71">
        <v>1.88</v>
      </c>
      <c r="E49" s="71">
        <v>144.5</v>
      </c>
      <c r="F49" s="71"/>
      <c r="G49" s="71"/>
      <c r="H49" s="71"/>
      <c r="I49" s="71"/>
      <c r="J49" s="19"/>
      <c r="K49" s="14"/>
      <c r="L49" s="15"/>
    </row>
    <row r="50" spans="1:16" ht="15" customHeight="1" x14ac:dyDescent="0.2">
      <c r="A50" s="4"/>
      <c r="B50" s="23" t="s">
        <v>73</v>
      </c>
      <c r="C50" s="29"/>
      <c r="D50" s="29"/>
      <c r="E50" s="29"/>
      <c r="F50" s="43"/>
      <c r="G50" s="47">
        <f>SUM(G51:G53)</f>
        <v>2.79</v>
      </c>
      <c r="H50" s="28"/>
      <c r="I50" s="28"/>
      <c r="J50" s="40"/>
      <c r="K50" s="14"/>
      <c r="L50" s="15"/>
    </row>
    <row r="51" spans="1:16" x14ac:dyDescent="0.2">
      <c r="A51" s="2">
        <v>43</v>
      </c>
      <c r="B51" s="24" t="s">
        <v>43</v>
      </c>
      <c r="C51" s="7">
        <v>102.1</v>
      </c>
      <c r="D51" s="7">
        <v>2.41</v>
      </c>
      <c r="E51" s="11">
        <v>102.1</v>
      </c>
      <c r="F51" s="36">
        <v>100.9</v>
      </c>
      <c r="G51" s="36">
        <v>1.61</v>
      </c>
      <c r="H51" s="72">
        <v>0.02</v>
      </c>
      <c r="I51" s="72">
        <v>0.02</v>
      </c>
      <c r="J51" s="40">
        <f t="shared" si="0"/>
        <v>33.195020746887963</v>
      </c>
      <c r="K51" s="14"/>
      <c r="L51" s="15"/>
    </row>
    <row r="52" spans="1:16" ht="13.5" customHeight="1" x14ac:dyDescent="0.2">
      <c r="A52" s="34">
        <v>44</v>
      </c>
      <c r="B52" s="35" t="s">
        <v>44</v>
      </c>
      <c r="C52" s="36">
        <v>169.5</v>
      </c>
      <c r="D52" s="36">
        <v>4.0599999999999996</v>
      </c>
      <c r="E52" s="36">
        <v>169.5</v>
      </c>
      <c r="F52" s="36">
        <v>169.33</v>
      </c>
      <c r="G52" s="36">
        <v>0.57999999999999996</v>
      </c>
      <c r="H52" s="72">
        <v>0.08</v>
      </c>
      <c r="I52" s="72">
        <v>0.08</v>
      </c>
      <c r="J52" s="40">
        <f t="shared" si="0"/>
        <v>85.714285714285708</v>
      </c>
      <c r="K52" s="14"/>
      <c r="L52" s="15"/>
    </row>
    <row r="53" spans="1:16" ht="12.75" customHeight="1" x14ac:dyDescent="0.2">
      <c r="A53" s="2">
        <v>45</v>
      </c>
      <c r="B53" s="21" t="s">
        <v>45</v>
      </c>
      <c r="C53" s="7">
        <v>180.1</v>
      </c>
      <c r="D53" s="7">
        <v>1</v>
      </c>
      <c r="E53" s="7">
        <v>180.1</v>
      </c>
      <c r="F53" s="36">
        <v>178.6</v>
      </c>
      <c r="G53" s="36">
        <v>0.6</v>
      </c>
      <c r="H53" s="72">
        <v>0</v>
      </c>
      <c r="I53" s="72">
        <v>0</v>
      </c>
      <c r="J53" s="40">
        <f t="shared" si="0"/>
        <v>40</v>
      </c>
      <c r="K53" s="14"/>
      <c r="L53" s="15"/>
    </row>
    <row r="54" spans="1:16" ht="12.75" customHeight="1" x14ac:dyDescent="0.2">
      <c r="A54" s="4"/>
      <c r="B54" s="6" t="s">
        <v>46</v>
      </c>
      <c r="C54" s="29"/>
      <c r="D54" s="29"/>
      <c r="E54" s="29"/>
      <c r="F54" s="7"/>
      <c r="G54" s="13">
        <f>SUM(G55:G59)</f>
        <v>9.7530000000000001</v>
      </c>
      <c r="H54" s="28"/>
      <c r="I54" s="28"/>
      <c r="J54" s="40"/>
      <c r="K54" s="14"/>
      <c r="L54" s="15"/>
    </row>
    <row r="55" spans="1:16" ht="15" customHeight="1" x14ac:dyDescent="0.2">
      <c r="A55" s="2">
        <v>46</v>
      </c>
      <c r="B55" s="21" t="s">
        <v>47</v>
      </c>
      <c r="C55" s="11">
        <v>185</v>
      </c>
      <c r="D55" s="11">
        <v>13.82</v>
      </c>
      <c r="E55" s="11">
        <v>183</v>
      </c>
      <c r="F55" s="11">
        <v>183</v>
      </c>
      <c r="G55" s="61">
        <v>5.57</v>
      </c>
      <c r="H55" s="52">
        <v>0.2</v>
      </c>
      <c r="I55" s="11">
        <v>0.2</v>
      </c>
      <c r="J55" s="40">
        <f t="shared" ref="J55:J75" si="1">(D55-G55)/D55*100</f>
        <v>59.696092619392182</v>
      </c>
      <c r="K55" s="14"/>
      <c r="L55" s="15"/>
    </row>
    <row r="56" spans="1:16" ht="13.5" customHeight="1" x14ac:dyDescent="0.2">
      <c r="A56" s="2">
        <v>47</v>
      </c>
      <c r="B56" s="21" t="s">
        <v>48</v>
      </c>
      <c r="C56" s="11">
        <v>177</v>
      </c>
      <c r="D56" s="11">
        <v>3.84</v>
      </c>
      <c r="E56" s="53">
        <v>174.9</v>
      </c>
      <c r="F56" s="53">
        <v>174.9</v>
      </c>
      <c r="G56" s="36">
        <v>2.0840000000000001</v>
      </c>
      <c r="H56" s="59">
        <v>0.25</v>
      </c>
      <c r="I56" s="59">
        <v>0.2</v>
      </c>
      <c r="J56" s="40">
        <f t="shared" si="1"/>
        <v>45.729166666666664</v>
      </c>
      <c r="K56" s="14"/>
      <c r="L56" s="15"/>
    </row>
    <row r="57" spans="1:16" x14ac:dyDescent="0.2">
      <c r="A57" s="2">
        <v>48</v>
      </c>
      <c r="B57" s="21" t="s">
        <v>49</v>
      </c>
      <c r="C57" s="11">
        <v>132.5</v>
      </c>
      <c r="D57" s="11">
        <v>2.4300000000000002</v>
      </c>
      <c r="E57" s="11">
        <v>132.5</v>
      </c>
      <c r="F57" s="36">
        <v>132.5</v>
      </c>
      <c r="G57" s="45">
        <v>0</v>
      </c>
      <c r="H57" s="11">
        <v>0.2</v>
      </c>
      <c r="I57" s="11">
        <v>0.2</v>
      </c>
      <c r="J57" s="40">
        <f t="shared" si="1"/>
        <v>100</v>
      </c>
      <c r="K57" s="14"/>
      <c r="L57" s="15"/>
    </row>
    <row r="58" spans="1:16" x14ac:dyDescent="0.2">
      <c r="A58" s="2">
        <v>49</v>
      </c>
      <c r="B58" s="20" t="s">
        <v>50</v>
      </c>
      <c r="C58" s="11">
        <v>158.69999999999999</v>
      </c>
      <c r="D58" s="11">
        <v>6.7</v>
      </c>
      <c r="E58" s="53">
        <v>158.30000000000001</v>
      </c>
      <c r="F58" s="53">
        <v>158.30000000000001</v>
      </c>
      <c r="G58" s="55">
        <v>2.0099999999999998</v>
      </c>
      <c r="H58" s="11">
        <v>0.3</v>
      </c>
      <c r="I58" s="11">
        <v>0.3</v>
      </c>
      <c r="J58" s="40">
        <f t="shared" si="1"/>
        <v>70</v>
      </c>
      <c r="K58" s="14"/>
      <c r="L58" s="15"/>
    </row>
    <row r="59" spans="1:16" ht="15" customHeight="1" x14ac:dyDescent="0.2">
      <c r="A59" s="2">
        <v>50</v>
      </c>
      <c r="B59" s="21" t="s">
        <v>51</v>
      </c>
      <c r="C59" s="11">
        <v>175</v>
      </c>
      <c r="D59" s="11">
        <v>1.47</v>
      </c>
      <c r="E59" s="11">
        <v>174.8</v>
      </c>
      <c r="F59" s="11">
        <v>174.8</v>
      </c>
      <c r="G59" s="61">
        <v>8.8999999999999996E-2</v>
      </c>
      <c r="H59" s="11">
        <v>0.2</v>
      </c>
      <c r="I59" s="11">
        <v>0.2</v>
      </c>
      <c r="J59" s="40">
        <f t="shared" si="1"/>
        <v>93.945578231292515</v>
      </c>
      <c r="K59"/>
      <c r="L59"/>
    </row>
    <row r="60" spans="1:16" ht="13.5" customHeight="1" x14ac:dyDescent="0.2">
      <c r="A60" s="2"/>
      <c r="B60" s="3" t="s">
        <v>52</v>
      </c>
      <c r="C60" s="29"/>
      <c r="D60" s="29"/>
      <c r="E60" s="29"/>
      <c r="F60" s="7"/>
      <c r="G60" s="13">
        <f>SUM(G61 )</f>
        <v>0.20599999999999999</v>
      </c>
      <c r="H60" s="12"/>
      <c r="I60" s="30"/>
      <c r="J60" s="40"/>
      <c r="K60" s="14"/>
      <c r="L60" s="15"/>
      <c r="P60" s="27"/>
    </row>
    <row r="61" spans="1:16" ht="17.25" customHeight="1" x14ac:dyDescent="0.2">
      <c r="A61" s="2">
        <v>51</v>
      </c>
      <c r="B61" s="21" t="s">
        <v>53</v>
      </c>
      <c r="C61" s="7">
        <v>126.6</v>
      </c>
      <c r="D61" s="7">
        <v>1.51</v>
      </c>
      <c r="E61" s="11">
        <v>126.6</v>
      </c>
      <c r="F61" s="48">
        <v>125.9</v>
      </c>
      <c r="G61" s="11">
        <v>0.20599999999999999</v>
      </c>
      <c r="H61" s="19">
        <v>0</v>
      </c>
      <c r="I61" s="44">
        <v>0</v>
      </c>
      <c r="J61" s="40">
        <f t="shared" si="1"/>
        <v>86.357615894039739</v>
      </c>
      <c r="K61" s="14"/>
      <c r="L61" s="18"/>
    </row>
    <row r="62" spans="1:16" ht="14.25" customHeight="1" x14ac:dyDescent="0.2">
      <c r="A62" s="4"/>
      <c r="B62" s="23" t="s">
        <v>54</v>
      </c>
      <c r="C62" s="7"/>
      <c r="D62" s="7"/>
      <c r="E62" s="7"/>
      <c r="F62" s="7"/>
      <c r="G62" s="13">
        <f>G63</f>
        <v>4.0000000000000001E-3</v>
      </c>
      <c r="H62" s="12"/>
      <c r="I62" s="2"/>
      <c r="J62" s="40"/>
      <c r="K62" s="14"/>
      <c r="L62" s="15"/>
    </row>
    <row r="63" spans="1:16" ht="21.75" customHeight="1" x14ac:dyDescent="0.2">
      <c r="A63" s="2">
        <v>52</v>
      </c>
      <c r="B63" s="21" t="s">
        <v>55</v>
      </c>
      <c r="C63" s="7">
        <v>154</v>
      </c>
      <c r="D63" s="7">
        <v>1.2</v>
      </c>
      <c r="E63" s="7">
        <v>154</v>
      </c>
      <c r="F63" s="7">
        <v>154</v>
      </c>
      <c r="G63" s="7">
        <v>4.0000000000000001E-3</v>
      </c>
      <c r="H63" s="12">
        <v>0</v>
      </c>
      <c r="I63" s="2">
        <v>0</v>
      </c>
      <c r="J63" s="40">
        <f t="shared" si="1"/>
        <v>99.666666666666671</v>
      </c>
      <c r="K63" s="14"/>
      <c r="L63" s="15"/>
    </row>
    <row r="64" spans="1:16" ht="14.25" customHeight="1" x14ac:dyDescent="0.2">
      <c r="A64" s="2"/>
      <c r="B64" s="3" t="s">
        <v>75</v>
      </c>
      <c r="C64" s="29"/>
      <c r="D64" s="29"/>
      <c r="E64" s="29"/>
      <c r="F64" s="7"/>
      <c r="G64" s="13">
        <f>SUM(G65:G67)</f>
        <v>2.3619999999999997</v>
      </c>
      <c r="H64" s="12"/>
      <c r="I64" s="28"/>
      <c r="J64" s="40"/>
      <c r="K64" s="14"/>
      <c r="L64" s="15"/>
      <c r="M64" s="39"/>
      <c r="O64" t="s">
        <v>83</v>
      </c>
    </row>
    <row r="65" spans="1:13" ht="15" customHeight="1" x14ac:dyDescent="0.2">
      <c r="A65" s="2">
        <v>53</v>
      </c>
      <c r="B65" s="21" t="s">
        <v>56</v>
      </c>
      <c r="C65" s="11">
        <v>145.5</v>
      </c>
      <c r="D65" s="11">
        <v>6</v>
      </c>
      <c r="E65" s="11">
        <v>144.6</v>
      </c>
      <c r="F65" s="11">
        <v>144.6</v>
      </c>
      <c r="G65" s="57">
        <v>2.0499999999999998</v>
      </c>
      <c r="H65" s="52">
        <v>0.5</v>
      </c>
      <c r="I65" s="11">
        <v>0.55000000000000004</v>
      </c>
      <c r="J65" s="40">
        <f t="shared" si="1"/>
        <v>65.833333333333329</v>
      </c>
      <c r="K65" s="14"/>
      <c r="L65" s="15"/>
    </row>
    <row r="66" spans="1:13" ht="16.5" customHeight="1" x14ac:dyDescent="0.2">
      <c r="A66" s="2">
        <v>54</v>
      </c>
      <c r="B66" s="21" t="s">
        <v>57</v>
      </c>
      <c r="C66" s="11">
        <v>154.86000000000001</v>
      </c>
      <c r="D66" s="11">
        <v>1.1399999999999999</v>
      </c>
      <c r="E66" s="11">
        <v>154.55000000000001</v>
      </c>
      <c r="F66" s="36">
        <v>154.55000000000001</v>
      </c>
      <c r="G66" s="36">
        <v>0.22600000000000001</v>
      </c>
      <c r="H66" s="11">
        <v>0.5</v>
      </c>
      <c r="I66" s="36">
        <v>0.5</v>
      </c>
      <c r="J66" s="40">
        <f t="shared" si="1"/>
        <v>80.175438596491233</v>
      </c>
      <c r="K66" s="14"/>
      <c r="L66" s="15"/>
    </row>
    <row r="67" spans="1:13" ht="16.5" customHeight="1" x14ac:dyDescent="0.2">
      <c r="A67" s="2">
        <v>55</v>
      </c>
      <c r="B67" s="21" t="s">
        <v>58</v>
      </c>
      <c r="C67" s="11">
        <v>143</v>
      </c>
      <c r="D67" s="11">
        <v>2.8079999999999998</v>
      </c>
      <c r="E67" s="11">
        <v>142.91999999999999</v>
      </c>
      <c r="F67" s="11">
        <v>142.91999999999999</v>
      </c>
      <c r="G67" s="61">
        <v>8.5999999999999993E-2</v>
      </c>
      <c r="H67" s="11">
        <v>0.2</v>
      </c>
      <c r="I67" s="11">
        <v>0.2</v>
      </c>
      <c r="J67" s="40">
        <f t="shared" si="1"/>
        <v>96.93732193732194</v>
      </c>
      <c r="K67" s="14"/>
      <c r="L67" s="15"/>
    </row>
    <row r="68" spans="1:13" ht="16.5" customHeight="1" x14ac:dyDescent="0.2">
      <c r="A68" s="4"/>
      <c r="B68" s="6" t="s">
        <v>59</v>
      </c>
      <c r="C68" s="29"/>
      <c r="D68" s="29"/>
      <c r="E68" s="29"/>
      <c r="F68" s="7"/>
      <c r="G68" s="13">
        <f>SUM(G69:G70)</f>
        <v>4.26</v>
      </c>
      <c r="H68" s="12"/>
      <c r="I68" s="28"/>
      <c r="J68" s="40"/>
      <c r="K68" s="14"/>
      <c r="L68" s="15"/>
    </row>
    <row r="69" spans="1:13" ht="20.25" customHeight="1" x14ac:dyDescent="0.2">
      <c r="A69" s="2">
        <v>56</v>
      </c>
      <c r="B69" s="21" t="s">
        <v>60</v>
      </c>
      <c r="C69" s="7">
        <v>119</v>
      </c>
      <c r="D69" s="7">
        <v>6.31</v>
      </c>
      <c r="E69" s="7">
        <v>118.5</v>
      </c>
      <c r="F69" s="7">
        <v>118.55</v>
      </c>
      <c r="G69" s="2">
        <v>1.81</v>
      </c>
      <c r="H69" s="40">
        <v>0.1</v>
      </c>
      <c r="I69" s="40">
        <v>0</v>
      </c>
      <c r="J69" s="40">
        <f>(D69-G69)/D69*100</f>
        <v>71.315372424722668</v>
      </c>
      <c r="K69" s="14"/>
    </row>
    <row r="70" spans="1:13" ht="17.25" customHeight="1" x14ac:dyDescent="0.2">
      <c r="A70" s="2">
        <v>57</v>
      </c>
      <c r="B70" s="21" t="s">
        <v>61</v>
      </c>
      <c r="C70" s="7">
        <v>124</v>
      </c>
      <c r="D70" s="7">
        <v>3.05</v>
      </c>
      <c r="E70" s="7">
        <v>123</v>
      </c>
      <c r="F70" s="36">
        <v>122.1</v>
      </c>
      <c r="G70" s="36">
        <v>2.4500000000000002</v>
      </c>
      <c r="H70" s="40">
        <v>0</v>
      </c>
      <c r="I70" s="40">
        <v>0.1</v>
      </c>
      <c r="J70" s="40">
        <f t="shared" si="1"/>
        <v>19.672131147540973</v>
      </c>
      <c r="K70" s="14"/>
      <c r="L70" s="15"/>
      <c r="M70" s="15"/>
    </row>
    <row r="71" spans="1:13" ht="15" customHeight="1" x14ac:dyDescent="0.2">
      <c r="A71" s="4"/>
      <c r="B71" s="22" t="s">
        <v>62</v>
      </c>
      <c r="C71" s="7"/>
      <c r="D71" s="7"/>
      <c r="E71" s="7"/>
      <c r="F71" s="7"/>
      <c r="G71" s="13">
        <f>SUM(G72:G75)</f>
        <v>15.48</v>
      </c>
      <c r="H71" s="12"/>
      <c r="I71" s="2"/>
      <c r="J71" s="40"/>
      <c r="K71" s="14"/>
      <c r="L71" s="15"/>
    </row>
    <row r="72" spans="1:13" ht="13.5" customHeight="1" x14ac:dyDescent="0.2">
      <c r="A72" s="2">
        <v>58</v>
      </c>
      <c r="B72" s="21" t="s">
        <v>63</v>
      </c>
      <c r="C72" s="7">
        <v>113</v>
      </c>
      <c r="D72" s="7">
        <v>20.2</v>
      </c>
      <c r="E72" s="7">
        <v>112.6</v>
      </c>
      <c r="F72" s="7">
        <v>111.7</v>
      </c>
      <c r="G72" s="7">
        <v>10.89</v>
      </c>
      <c r="H72" s="19">
        <v>0</v>
      </c>
      <c r="I72" s="44">
        <v>0</v>
      </c>
      <c r="J72" s="40">
        <f t="shared" si="1"/>
        <v>46.089108910891085</v>
      </c>
      <c r="K72" s="14"/>
      <c r="L72" s="15"/>
    </row>
    <row r="73" spans="1:13" x14ac:dyDescent="0.2">
      <c r="A73" s="2">
        <v>59</v>
      </c>
      <c r="B73" s="21" t="s">
        <v>64</v>
      </c>
      <c r="C73" s="7">
        <v>115</v>
      </c>
      <c r="D73" s="7">
        <v>9.9</v>
      </c>
      <c r="E73" s="7">
        <v>115</v>
      </c>
      <c r="F73" s="7">
        <v>114.4</v>
      </c>
      <c r="G73" s="7">
        <v>1.93</v>
      </c>
      <c r="H73" s="19">
        <v>0</v>
      </c>
      <c r="I73" s="44">
        <v>0</v>
      </c>
      <c r="J73" s="40">
        <f t="shared" si="1"/>
        <v>80.505050505050519</v>
      </c>
      <c r="K73" s="14"/>
      <c r="L73" s="15"/>
    </row>
    <row r="74" spans="1:13" ht="16.5" customHeight="1" x14ac:dyDescent="0.2">
      <c r="A74" s="2">
        <v>60</v>
      </c>
      <c r="B74" s="21" t="s">
        <v>65</v>
      </c>
      <c r="C74" s="7">
        <v>116</v>
      </c>
      <c r="D74" s="7">
        <v>10.4</v>
      </c>
      <c r="E74" s="7">
        <v>115.75</v>
      </c>
      <c r="F74" s="7">
        <v>115.8</v>
      </c>
      <c r="G74" s="7">
        <v>0.78</v>
      </c>
      <c r="H74" s="19">
        <v>0</v>
      </c>
      <c r="I74" s="44">
        <v>0</v>
      </c>
      <c r="J74" s="40">
        <f t="shared" si="1"/>
        <v>92.5</v>
      </c>
      <c r="K74" s="14"/>
      <c r="L74" s="15"/>
    </row>
    <row r="75" spans="1:13" ht="15" customHeight="1" x14ac:dyDescent="0.2">
      <c r="A75" s="2">
        <v>61</v>
      </c>
      <c r="B75" s="46" t="s">
        <v>66</v>
      </c>
      <c r="C75" s="7">
        <v>117</v>
      </c>
      <c r="D75" s="7">
        <v>17</v>
      </c>
      <c r="E75" s="7">
        <v>117</v>
      </c>
      <c r="F75" s="7">
        <v>116.65</v>
      </c>
      <c r="G75" s="36">
        <v>1.88</v>
      </c>
      <c r="H75" s="19">
        <v>0</v>
      </c>
      <c r="I75" s="44">
        <v>0</v>
      </c>
      <c r="J75" s="40">
        <f t="shared" si="1"/>
        <v>88.941176470588246</v>
      </c>
      <c r="K75" s="14"/>
      <c r="L75" s="15"/>
    </row>
    <row r="76" spans="1:13" x14ac:dyDescent="0.2">
      <c r="A76" s="4"/>
      <c r="B76" s="3" t="s">
        <v>67</v>
      </c>
      <c r="C76" s="13"/>
      <c r="D76" s="13">
        <f>SUM(D8:D75)</f>
        <v>211.24799999999993</v>
      </c>
      <c r="E76" s="13"/>
      <c r="F76" s="13"/>
      <c r="G76" s="13">
        <f>G7+G50+G54++G60+G62+G64+G68+G71</f>
        <v>46.197000000000003</v>
      </c>
      <c r="H76" s="11">
        <f>SUM(H23:H75)</f>
        <v>25.705999999999996</v>
      </c>
      <c r="I76" s="13"/>
      <c r="J76" s="32">
        <f>AVERAGE(J8:J75)</f>
        <v>76.53483157006518</v>
      </c>
      <c r="K76" s="14"/>
      <c r="L76" s="15"/>
    </row>
    <row r="77" spans="1:13" x14ac:dyDescent="0.2">
      <c r="J77" s="64"/>
      <c r="K77" s="14"/>
      <c r="L77" s="15"/>
    </row>
    <row r="78" spans="1:13" x14ac:dyDescent="0.2">
      <c r="B78" s="82" t="s">
        <v>94</v>
      </c>
      <c r="C78" s="82"/>
      <c r="D78" s="82"/>
      <c r="E78" s="82"/>
      <c r="F78" s="82"/>
      <c r="G78" s="82"/>
      <c r="H78" s="82"/>
      <c r="I78" s="82"/>
      <c r="J78" s="82"/>
      <c r="K78" s="14"/>
      <c r="L78" s="15"/>
    </row>
    <row r="79" spans="1:13" ht="29.25" customHeight="1" x14ac:dyDescent="0.2">
      <c r="A79" s="16"/>
      <c r="B79" s="80" t="s">
        <v>90</v>
      </c>
      <c r="C79" s="80"/>
      <c r="D79" s="80"/>
      <c r="E79" s="80"/>
      <c r="F79" s="80"/>
      <c r="H79" s="81" t="s">
        <v>91</v>
      </c>
      <c r="I79" s="81"/>
      <c r="K79" s="14"/>
      <c r="L79" s="15"/>
    </row>
    <row r="80" spans="1:13" ht="27.75" customHeight="1" x14ac:dyDescent="0.2">
      <c r="B80" s="17"/>
      <c r="C80" s="17"/>
      <c r="D80" s="17"/>
      <c r="G80" s="17"/>
      <c r="H80" s="78" t="s">
        <v>86</v>
      </c>
      <c r="I80" s="79"/>
      <c r="J80" s="79"/>
      <c r="K80" s="14"/>
      <c r="L80" s="15"/>
    </row>
    <row r="81" spans="2:12" ht="18.75" customHeight="1" x14ac:dyDescent="0.2">
      <c r="B81" s="17"/>
      <c r="G81" s="17"/>
      <c r="H81" s="17" t="s">
        <v>85</v>
      </c>
      <c r="L81" s="41"/>
    </row>
    <row r="82" spans="2:12" x14ac:dyDescent="0.2">
      <c r="G82" s="17"/>
      <c r="K82"/>
      <c r="L82" s="17"/>
    </row>
    <row r="83" spans="2:12" x14ac:dyDescent="0.2">
      <c r="K83"/>
    </row>
    <row r="84" spans="2:12" x14ac:dyDescent="0.2">
      <c r="J84" s="17"/>
    </row>
  </sheetData>
  <mergeCells count="11">
    <mergeCell ref="H80:J80"/>
    <mergeCell ref="B79:F79"/>
    <mergeCell ref="H79:I79"/>
    <mergeCell ref="B78:J78"/>
    <mergeCell ref="A2:J2"/>
    <mergeCell ref="A3:A5"/>
    <mergeCell ref="C3:D3"/>
    <mergeCell ref="E3:J3"/>
    <mergeCell ref="F4:F5"/>
    <mergeCell ref="G4:G5"/>
    <mergeCell ref="B4:B5"/>
  </mergeCells>
  <phoneticPr fontId="7" type="noConversion"/>
  <pageMargins left="0.75" right="0.75" top="1" bottom="1" header="0.5" footer="0.5"/>
  <pageSetup paperSize="9"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7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Company>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</dc:creator>
  <cp:lastModifiedBy>Администратор</cp:lastModifiedBy>
  <cp:lastPrinted>2022-12-20T13:02:42Z</cp:lastPrinted>
  <dcterms:created xsi:type="dcterms:W3CDTF">2009-02-11T10:12:35Z</dcterms:created>
  <dcterms:modified xsi:type="dcterms:W3CDTF">2022-12-20T14:25:01Z</dcterms:modified>
</cp:coreProperties>
</file>